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105" windowWidth="11340" windowHeight="8850" activeTab="1"/>
  </bookViews>
  <sheets>
    <sheet name="Лист2" sheetId="1" r:id="rId1"/>
    <sheet name="10.02.23НЕ ВХОД" sheetId="2" r:id="rId2"/>
  </sheets>
  <externalReferences>
    <externalReference r:id="rId5"/>
  </externalReferences>
  <definedNames>
    <definedName name="_xlnm.Print_Area" localSheetId="1">'10.02.23НЕ ВХОД'!$A$1:$G$70</definedName>
  </definedNames>
  <calcPr fullCalcOnLoad="1" refMode="R1C1"/>
</workbook>
</file>

<file path=xl/comments2.xml><?xml version="1.0" encoding="utf-8"?>
<comments xmlns="http://schemas.openxmlformats.org/spreadsheetml/2006/main">
  <authors>
    <author>Пользователь</author>
    <author>Экономист</author>
  </authors>
  <commentList>
    <comment ref="A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ндс перечень пост №117 п 1.4</t>
        </r>
      </text>
    </comment>
    <comment ref="A2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п.2.24 </t>
        </r>
      </text>
    </comment>
    <comment ref="A2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2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3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3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3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 нологового кодекса</t>
        </r>
      </text>
    </comment>
    <comment ref="A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п.2,28исключён</t>
        </r>
      </text>
    </comment>
    <comment ref="A35" authorId="0">
      <text>
        <r>
          <t/>
        </r>
      </text>
    </comment>
    <comment ref="A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приравнено к пер №117 п.2.12.2</t>
        </r>
      </text>
    </comment>
    <comment ref="A3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ст.94 п.1.26</t>
        </r>
      </text>
    </comment>
    <comment ref="A4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ндс перечень  №117 п.2.25</t>
        </r>
      </text>
    </comment>
    <comment ref="A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ст.118 п.1.26.3</t>
        </r>
      </text>
    </comment>
    <comment ref="A54" authorId="0">
      <text>
        <r>
          <rPr>
            <b/>
            <sz val="8"/>
            <rFont val="Tahoma"/>
            <family val="2"/>
          </rPr>
          <t>ст. 118 п.1.12.18ритуальных услуг, работ по уходу за могилами по перечню таких услуг и работ, утверждаемому Президентом Республики Беларус</t>
        </r>
        <r>
          <rPr>
            <b/>
            <sz val="9"/>
            <rFont val="Tahoma"/>
            <family val="2"/>
          </rPr>
          <t>ь</t>
        </r>
      </text>
    </comment>
    <comment ref="A55" authorId="1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ст.118 п.1.43</t>
        </r>
      </text>
    </comment>
    <comment ref="A56" authorId="1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ст.118 п.1.43</t>
        </r>
      </text>
    </comment>
    <comment ref="A57" authorId="1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ст.118 п1.43</t>
        </r>
      </text>
    </comment>
    <comment ref="A58" authorId="1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ст.118 п1.43</t>
        </r>
      </text>
    </comment>
  </commentList>
</comments>
</file>

<file path=xl/sharedStrings.xml><?xml version="1.0" encoding="utf-8"?>
<sst xmlns="http://schemas.openxmlformats.org/spreadsheetml/2006/main" count="151" uniqueCount="136">
  <si>
    <t>Наименование услуги</t>
  </si>
  <si>
    <t>Ед. изм.</t>
  </si>
  <si>
    <t>Норма времени,
мин.</t>
  </si>
  <si>
    <t xml:space="preserve">Полив огорода:   </t>
  </si>
  <si>
    <t>100 кг</t>
  </si>
  <si>
    <t>100 м²</t>
  </si>
  <si>
    <t>100 шт.</t>
  </si>
  <si>
    <t>100 п. м.</t>
  </si>
  <si>
    <t>свеклы</t>
  </si>
  <si>
    <t>моркови</t>
  </si>
  <si>
    <t>капусты</t>
  </si>
  <si>
    <t>огурцов</t>
  </si>
  <si>
    <t>лука</t>
  </si>
  <si>
    <t>чеснока</t>
  </si>
  <si>
    <t>1 кг</t>
  </si>
  <si>
    <t>10 шт</t>
  </si>
  <si>
    <t>1 скл. м³</t>
  </si>
  <si>
    <t>Зар/плата, руб.</t>
  </si>
  <si>
    <t>Отпускная цена</t>
  </si>
  <si>
    <t>Переборка картофеля с сортировкой (№225)</t>
  </si>
  <si>
    <t>10 кг</t>
  </si>
  <si>
    <t>10 м²</t>
  </si>
  <si>
    <t>Прополка цветников (№221)</t>
  </si>
  <si>
    <t>Раскладка картофеля при рядовой посадке под плуг
 при схеме посадки 50*30 см (№ 201)</t>
  </si>
  <si>
    <t>Посадка картофеля под лопату (№204)</t>
  </si>
  <si>
    <t>Вскапывание почвы вручную на глубину 15-20 см (№212)</t>
  </si>
  <si>
    <t>Разравнивание вскопанной почвы с очисткой (№214)</t>
  </si>
  <si>
    <t>Устройство гряд (№215)</t>
  </si>
  <si>
    <t>Посев семян овощных культур (№218)</t>
  </si>
  <si>
    <t>Посадка рассады овощных культур (№219)</t>
  </si>
  <si>
    <r>
      <t>Прополка с рыхлением и окучиванием овощн. культур (</t>
    </r>
    <r>
      <rPr>
        <sz val="12"/>
        <rFont val="Times New Roman"/>
        <family val="1"/>
      </rPr>
      <t>№222)</t>
    </r>
  </si>
  <si>
    <r>
      <t xml:space="preserve">Выборка картофеля из рядов после подпашки </t>
    </r>
    <r>
      <rPr>
        <sz val="15"/>
        <color indexed="10"/>
        <rFont val="Times New Roman"/>
        <family val="1"/>
      </rPr>
      <t>(№340)</t>
    </r>
  </si>
  <si>
    <r>
      <t xml:space="preserve">Копание картофеля лопатой с отноской на расстояние
 до 20 м </t>
    </r>
    <r>
      <rPr>
        <sz val="13"/>
        <color indexed="10"/>
        <rFont val="Times New Roman"/>
        <family val="1"/>
      </rPr>
      <t>(№ 341)</t>
    </r>
  </si>
  <si>
    <t>из шланга (№226)</t>
  </si>
  <si>
    <t>из лейки (№227)</t>
  </si>
  <si>
    <t>№349</t>
  </si>
  <si>
    <t>№350</t>
  </si>
  <si>
    <t>№352</t>
  </si>
  <si>
    <t>№351</t>
  </si>
  <si>
    <t>томатов</t>
  </si>
  <si>
    <t>№353</t>
  </si>
  <si>
    <t>№354</t>
  </si>
  <si>
    <t>№355</t>
  </si>
  <si>
    <r>
      <rPr>
        <b/>
        <sz val="15"/>
        <rFont val="Times New Roman"/>
        <family val="1"/>
      </rPr>
      <t xml:space="preserve">Уборка с/х культур:  </t>
    </r>
    <r>
      <rPr>
        <sz val="15"/>
        <rFont val="Times New Roman"/>
        <family val="1"/>
      </rPr>
      <t xml:space="preserve">                                                                             </t>
    </r>
  </si>
  <si>
    <t>1 участок 
захоронения</t>
  </si>
  <si>
    <t>Переноска торфяного брикета, угля и их складирование №228</t>
  </si>
  <si>
    <t xml:space="preserve">
Разогрев пищи</t>
  </si>
  <si>
    <t>1 блюдо</t>
  </si>
  <si>
    <t>Сбор урожая с плодовых деревьев и кустарников:</t>
  </si>
  <si>
    <r>
      <t xml:space="preserve">крыжовника, облепихи </t>
    </r>
    <r>
      <rPr>
        <sz val="15"/>
        <color indexed="10"/>
        <rFont val="Times New Roman"/>
        <family val="1"/>
      </rPr>
      <t>№359</t>
    </r>
  </si>
  <si>
    <r>
      <t xml:space="preserve">смородины </t>
    </r>
    <r>
      <rPr>
        <sz val="15"/>
        <color indexed="10"/>
        <rFont val="Times New Roman"/>
        <family val="1"/>
      </rPr>
      <t>№360</t>
    </r>
  </si>
  <si>
    <r>
      <t xml:space="preserve">сливы </t>
    </r>
    <r>
      <rPr>
        <sz val="15"/>
        <color indexed="10"/>
        <rFont val="Times New Roman"/>
        <family val="1"/>
      </rPr>
      <t>№361</t>
    </r>
  </si>
  <si>
    <t xml:space="preserve">Укладка колотых дров :                                              </t>
  </si>
  <si>
    <r>
      <t xml:space="preserve">до 10 м </t>
    </r>
    <r>
      <rPr>
        <sz val="15"/>
        <color indexed="10"/>
        <rFont val="Times New Roman"/>
        <family val="1"/>
      </rPr>
      <t>№317</t>
    </r>
  </si>
  <si>
    <r>
      <t xml:space="preserve">до 20 м </t>
    </r>
    <r>
      <rPr>
        <sz val="15"/>
        <color indexed="10"/>
        <rFont val="Times New Roman"/>
        <family val="1"/>
      </rPr>
      <t>№318</t>
    </r>
  </si>
  <si>
    <r>
      <t xml:space="preserve">свыше 30 м </t>
    </r>
    <r>
      <rPr>
        <sz val="15"/>
        <color indexed="10"/>
        <rFont val="Times New Roman"/>
        <family val="1"/>
      </rPr>
      <t>№319</t>
    </r>
  </si>
  <si>
    <r>
      <t xml:space="preserve">на газовой или 
электроплите </t>
    </r>
    <r>
      <rPr>
        <sz val="15"/>
        <color indexed="10"/>
        <rFont val="Times New Roman"/>
        <family val="1"/>
      </rPr>
      <t>№288</t>
    </r>
  </si>
  <si>
    <r>
      <t xml:space="preserve">в СВЧ печи </t>
    </r>
    <r>
      <rPr>
        <sz val="15"/>
        <color indexed="10"/>
        <rFont val="Times New Roman"/>
        <family val="1"/>
      </rPr>
      <t>№ 289</t>
    </r>
  </si>
  <si>
    <t>при централизованном водоснабжении без кипячения №307</t>
  </si>
  <si>
    <t>при отсутствии централизованного водоснабжения без кипячения №309</t>
  </si>
  <si>
    <t>Вырубка кустарников №380</t>
  </si>
  <si>
    <t>Прополка с рыхлением и окучиванием картофеля 
без междурядной обработки(№ 207)</t>
  </si>
  <si>
    <r>
      <t xml:space="preserve">Уход за местами захоронения </t>
    </r>
    <r>
      <rPr>
        <sz val="15"/>
        <color indexed="10"/>
        <rFont val="Times New Roman"/>
        <family val="1"/>
      </rPr>
      <t>№402</t>
    </r>
  </si>
  <si>
    <t>с кипячением №308</t>
  </si>
  <si>
    <t>с кипячением №310</t>
  </si>
  <si>
    <t>Стрижка "Шанс"</t>
  </si>
  <si>
    <t>Стрижка "Канадка"</t>
  </si>
  <si>
    <t>1 стрижка</t>
  </si>
  <si>
    <t xml:space="preserve">1,5 чел/час </t>
  </si>
  <si>
    <t>0,5 чел/час</t>
  </si>
  <si>
    <t>Стрижка "Бокс, Полубокс"</t>
  </si>
  <si>
    <t>Стрижка "Ирэн"</t>
  </si>
  <si>
    <t>0,33
 чел/час</t>
  </si>
  <si>
    <t>0,58
 чел/час</t>
  </si>
  <si>
    <t>« Территориальный   центр социального обслуживания населения Глубокского района»</t>
  </si>
  <si>
    <t>1 услуга</t>
  </si>
  <si>
    <t>Оказание помощи в топке бани с подноской топлива</t>
  </si>
  <si>
    <t>весенне-летний период</t>
  </si>
  <si>
    <t>осенне-зимний период</t>
  </si>
  <si>
    <t xml:space="preserve">                                   Экономист                                                                  Ж.И.Костюкевич                  </t>
  </si>
  <si>
    <t>НДС-20%</t>
  </si>
  <si>
    <t xml:space="preserve">                                   Гл.бухгалтер                                                             Т.И.Цитович   </t>
  </si>
  <si>
    <t>0 руб 80 коп.</t>
  </si>
  <si>
    <t>7 руб. 15 коп</t>
  </si>
  <si>
    <t>4 руб.24 коп</t>
  </si>
  <si>
    <t>22 руб 98 коп</t>
  </si>
  <si>
    <t>21 руб.17 коп</t>
  </si>
  <si>
    <t>22 руб. 68 коп</t>
  </si>
  <si>
    <t>5 руб. 04 коп.</t>
  </si>
  <si>
    <t>2 руб 82 коп.</t>
  </si>
  <si>
    <t>26руб.21коп.</t>
  </si>
  <si>
    <t>8 руб.66 коп</t>
  </si>
  <si>
    <t>17 руб.54 коп.</t>
  </si>
  <si>
    <t>8 руб 27 коп</t>
  </si>
  <si>
    <t>36 руб.29 коп.</t>
  </si>
  <si>
    <t>25 руб.20 коп</t>
  </si>
  <si>
    <t>5 руб.84коп</t>
  </si>
  <si>
    <t>3 руб.43коп.</t>
  </si>
  <si>
    <t>2руб 82 коп.</t>
  </si>
  <si>
    <t>2руб.22 коп.</t>
  </si>
  <si>
    <t>0 руб.50 коп</t>
  </si>
  <si>
    <t>2руб.93 коп.</t>
  </si>
  <si>
    <t>1 руб.42 коп</t>
  </si>
  <si>
    <t>1 руб.42коп</t>
  </si>
  <si>
    <t>5 руб.04 коп</t>
  </si>
  <si>
    <t>6 руб.25 коп.</t>
  </si>
  <si>
    <t xml:space="preserve"> 1 руб.48 коп.</t>
  </si>
  <si>
    <t>0 руб.71коп.</t>
  </si>
  <si>
    <t>7 руб.66 коп.</t>
  </si>
  <si>
    <t>4 руб.94коп.</t>
  </si>
  <si>
    <t>3 руб.83коп.</t>
  </si>
  <si>
    <t>8 руб.16 коп</t>
  </si>
  <si>
    <t>11 руб.39коп</t>
  </si>
  <si>
    <t>Регулярная стирка,сушка,глажение постельного белья, одежды на дому у заказчика 
(ручная стирка)</t>
  </si>
  <si>
    <t>Прейскурант</t>
  </si>
  <si>
    <t>Дата введения в действие 10.02.2023</t>
  </si>
  <si>
    <t>сливы№361</t>
  </si>
  <si>
    <r>
      <t xml:space="preserve">яблок, груш </t>
    </r>
    <r>
      <rPr>
        <sz val="15"/>
        <color indexed="10"/>
        <rFont val="Times New Roman"/>
        <family val="1"/>
      </rPr>
      <t>№362</t>
    </r>
  </si>
  <si>
    <t>1руб.10коп.</t>
  </si>
  <si>
    <t>0 руб.71 коп.</t>
  </si>
  <si>
    <t>Основание:приказ по центру №14 от 09.02.2023</t>
  </si>
  <si>
    <r>
      <t xml:space="preserve"> тарифов  на социальные  услуги </t>
    </r>
    <r>
      <rPr>
        <b/>
        <sz val="16"/>
        <rFont val="Times New Roman"/>
        <family val="1"/>
      </rPr>
      <t xml:space="preserve"> не входящие</t>
    </r>
    <r>
      <rPr>
        <sz val="16"/>
        <rFont val="Times New Roman"/>
        <family val="1"/>
      </rPr>
      <t xml:space="preserve"> в Перечень бесплатных и общедоступных оказываемых</t>
    </r>
  </si>
  <si>
    <t>8руб.32коп</t>
  </si>
  <si>
    <t>10 руб.42 коп.</t>
  </si>
  <si>
    <t>8 руб.90 коп.</t>
  </si>
  <si>
    <t>12 руб. 43 коп.</t>
  </si>
  <si>
    <t>3 руб.95 коп.</t>
  </si>
  <si>
    <t>6 руб.22 коп.</t>
  </si>
  <si>
    <t>12 руб.60 коп.</t>
  </si>
  <si>
    <t>15 руб.79 коп.</t>
  </si>
  <si>
    <t>4 руб.20 коп.</t>
  </si>
  <si>
    <t>2 руб.77 коп.</t>
  </si>
  <si>
    <t>4 руб.87 коп.</t>
  </si>
  <si>
    <t xml:space="preserve">                                                            УТВЕРЖДАЮ: </t>
  </si>
  <si>
    <t xml:space="preserve">                                                                                                      Директор центра              В.И.Васюкович</t>
  </si>
  <si>
    <t>Государственным учреждением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</si>
</sst>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  <numFmt numFmtId="173" formatCode="#,##0.00&quot;р.&quot;"/>
    <numFmt numFmtId="174" formatCode="#,###&quot;р&quot;.00&quot;к&quot;"/>
    <numFmt numFmtId="175" formatCode="#,###&quot;руб&quot;.00&quot;коп&quot;"/>
  </numFmts>
  <fonts count="63">
    <font>
      <sz val="10"/>
      <name val="Arial Cyr"/>
      <family val="0"/>
    </font>
    <font>
      <sz val="12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5"/>
      <color indexed="10"/>
      <name val="Times New Roman"/>
      <family val="1"/>
    </font>
    <font>
      <sz val="13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Times New Roman"/>
      <family val="1"/>
    </font>
    <font>
      <b/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5"/>
      <color rgb="FFC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33" borderId="0" xfId="0" applyFont="1" applyFill="1" applyAlignment="1">
      <alignment/>
    </xf>
    <xf numFmtId="165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71" fontId="5" fillId="0" borderId="0" xfId="0" applyNumberFormat="1" applyFont="1" applyAlignment="1">
      <alignment/>
    </xf>
    <xf numFmtId="2" fontId="59" fillId="0" borderId="10" xfId="0" applyNumberFormat="1" applyFont="1" applyBorder="1" applyAlignment="1">
      <alignment horizontal="center" vertical="center"/>
    </xf>
    <xf numFmtId="2" fontId="59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/>
    </xf>
    <xf numFmtId="0" fontId="60" fillId="0" borderId="18" xfId="0" applyFont="1" applyFill="1" applyBorder="1" applyAlignment="1">
      <alignment vertical="top" wrapText="1"/>
    </xf>
    <xf numFmtId="0" fontId="60" fillId="0" borderId="20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3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%201\&#1056;&#1072;&#1089;&#1094;&#1077;&#1085;&#1082;&#1080;\2016\06.07.2016\&#1089;&#1088;&#1086;&#1095;&#1085;&#1086;&#1077;\&#1082;&#1086;&#1089;&#1100;&#1073;&#1072;%20&#1074;&#1088;&#1091;&#1095;&#1085;&#1091;&#1102;,%20&#1084;&#1086;&#1090;&#1086;&#1082;&#1086;&#1089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ручную 01.07"/>
      <sheetName val="мотокоса 01.07"/>
      <sheetName val="Лист2"/>
      <sheetName val="Лист3"/>
    </sheetNames>
    <sheetDataSet>
      <sheetData sheetId="1">
        <row r="20">
          <cell r="A20" t="str">
            <v>Письмо комитета по труду, занятости и социальной защите от 
03.06.2016 № 01-68-02-02/301 " Об установлении стоимости тарифа на социальные услуги". </v>
          </cell>
        </row>
        <row r="21">
          <cell r="A21" t="str">
            <v>Пост.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90" zoomScaleSheetLayoutView="90" zoomScalePageLayoutView="0" workbookViewId="0" topLeftCell="A1">
      <selection activeCell="A4" sqref="A4:G4"/>
    </sheetView>
  </sheetViews>
  <sheetFormatPr defaultColWidth="9.00390625" defaultRowHeight="12.75"/>
  <cols>
    <col min="1" max="1" width="38.375" style="0" customWidth="1"/>
    <col min="2" max="2" width="30.375" style="0" customWidth="1"/>
    <col min="3" max="3" width="13.625" style="0" customWidth="1"/>
    <col min="4" max="4" width="11.75390625" style="0" customWidth="1"/>
    <col min="5" max="6" width="9.375" style="0" customWidth="1"/>
    <col min="7" max="7" width="28.25390625" style="0" customWidth="1"/>
  </cols>
  <sheetData>
    <row r="1" spans="1:11" ht="16.5">
      <c r="A1" s="43" t="s">
        <v>133</v>
      </c>
      <c r="B1" s="43"/>
      <c r="C1" s="43"/>
      <c r="D1" s="43"/>
      <c r="E1" s="43"/>
      <c r="F1" s="43"/>
      <c r="G1" s="43"/>
      <c r="H1" s="2"/>
      <c r="I1" s="2"/>
      <c r="J1" s="2"/>
      <c r="K1" s="2"/>
    </row>
    <row r="2" spans="1:14" ht="20.25">
      <c r="A2" s="44" t="s">
        <v>134</v>
      </c>
      <c r="B2" s="44"/>
      <c r="C2" s="44"/>
      <c r="D2" s="44"/>
      <c r="E2" s="44"/>
      <c r="F2" s="44"/>
      <c r="G2" s="44"/>
      <c r="H2" s="2"/>
      <c r="I2" s="2"/>
      <c r="J2" s="2"/>
      <c r="K2" s="2"/>
      <c r="L2" s="1"/>
      <c r="M2" s="1"/>
      <c r="N2" s="1"/>
    </row>
    <row r="3" spans="1:7" ht="20.25">
      <c r="A3" s="42"/>
      <c r="B3" s="47" t="s">
        <v>114</v>
      </c>
      <c r="C3" s="47"/>
      <c r="D3" s="47"/>
      <c r="E3" s="47"/>
      <c r="F3" s="47"/>
      <c r="G3" s="42"/>
    </row>
    <row r="4" spans="1:11" ht="20.25">
      <c r="A4" s="45" t="s">
        <v>121</v>
      </c>
      <c r="B4" s="45"/>
      <c r="C4" s="45"/>
      <c r="D4" s="45"/>
      <c r="E4" s="45"/>
      <c r="F4" s="45"/>
      <c r="G4" s="45"/>
      <c r="H4" s="3"/>
      <c r="I4" s="3"/>
      <c r="J4" s="3"/>
      <c r="K4" s="3"/>
    </row>
    <row r="5" spans="1:11" ht="20.25">
      <c r="A5" s="45" t="s">
        <v>135</v>
      </c>
      <c r="B5" s="45"/>
      <c r="C5" s="45"/>
      <c r="D5" s="45"/>
      <c r="E5" s="45"/>
      <c r="F5" s="45"/>
      <c r="G5" s="45"/>
      <c r="H5" s="3"/>
      <c r="I5" s="3"/>
      <c r="J5" s="3"/>
      <c r="K5" s="3"/>
    </row>
    <row r="6" spans="1:11" ht="20.25">
      <c r="A6" s="45" t="s">
        <v>74</v>
      </c>
      <c r="B6" s="45"/>
      <c r="C6" s="45"/>
      <c r="D6" s="45"/>
      <c r="E6" s="45"/>
      <c r="F6" s="45"/>
      <c r="G6" s="45"/>
      <c r="H6" s="3"/>
      <c r="I6" s="3"/>
      <c r="J6" s="3"/>
      <c r="K6" s="3"/>
    </row>
    <row r="7" spans="1:11" ht="18.75">
      <c r="A7" s="46" t="s">
        <v>120</v>
      </c>
      <c r="B7" s="46"/>
      <c r="C7" s="46"/>
      <c r="D7" s="46"/>
      <c r="E7" s="46"/>
      <c r="F7" s="46"/>
      <c r="G7" s="46"/>
      <c r="H7" s="3">
        <v>0.14</v>
      </c>
      <c r="I7" s="3"/>
      <c r="J7" s="3"/>
      <c r="K7" s="3"/>
    </row>
    <row r="8" spans="1:11" ht="16.5">
      <c r="A8" s="48" t="s">
        <v>115</v>
      </c>
      <c r="B8" s="48"/>
      <c r="C8" s="48"/>
      <c r="D8" s="48"/>
      <c r="E8" s="48"/>
      <c r="F8" s="14"/>
      <c r="G8" s="14"/>
      <c r="H8" s="34">
        <f>8.4/60</f>
        <v>0.14</v>
      </c>
      <c r="I8" s="4"/>
      <c r="J8" s="4"/>
      <c r="K8" s="4"/>
    </row>
    <row r="9" spans="1:11" ht="56.25">
      <c r="A9" s="49" t="s">
        <v>0</v>
      </c>
      <c r="B9" s="50"/>
      <c r="C9" s="17" t="s">
        <v>1</v>
      </c>
      <c r="D9" s="18" t="s">
        <v>2</v>
      </c>
      <c r="E9" s="30" t="s">
        <v>17</v>
      </c>
      <c r="F9" s="30" t="s">
        <v>80</v>
      </c>
      <c r="G9" s="12" t="s">
        <v>18</v>
      </c>
      <c r="H9" s="4">
        <v>0.14</v>
      </c>
      <c r="I9" s="4"/>
      <c r="J9" s="4"/>
      <c r="K9" s="4"/>
    </row>
    <row r="10" spans="1:11" ht="35.25" customHeight="1">
      <c r="A10" s="51" t="s">
        <v>19</v>
      </c>
      <c r="B10" s="52"/>
      <c r="C10" s="7" t="s">
        <v>20</v>
      </c>
      <c r="D10" s="8">
        <v>4.8</v>
      </c>
      <c r="E10" s="19">
        <f>D10*H8</f>
        <v>0.672</v>
      </c>
      <c r="F10" s="35">
        <f>E10*20/100</f>
        <v>0.13440000000000002</v>
      </c>
      <c r="G10" s="13" t="s">
        <v>82</v>
      </c>
      <c r="H10" s="23">
        <v>0.14</v>
      </c>
      <c r="I10" s="4"/>
      <c r="J10" s="4"/>
      <c r="K10" s="4"/>
    </row>
    <row r="11" spans="1:11" ht="20.25">
      <c r="A11" s="53" t="s">
        <v>22</v>
      </c>
      <c r="B11" s="52"/>
      <c r="C11" s="7" t="s">
        <v>21</v>
      </c>
      <c r="D11" s="8">
        <v>42.6</v>
      </c>
      <c r="E11" s="19">
        <f>D11*H8</f>
        <v>5.964</v>
      </c>
      <c r="F11" s="35">
        <f>E11*20/100</f>
        <v>1.1928</v>
      </c>
      <c r="G11" s="13" t="s">
        <v>83</v>
      </c>
      <c r="H11" s="23">
        <v>0.14</v>
      </c>
      <c r="I11" s="4"/>
      <c r="J11" s="4"/>
      <c r="K11" s="4"/>
    </row>
    <row r="12" spans="1:11" ht="37.5" customHeight="1">
      <c r="A12" s="51" t="s">
        <v>23</v>
      </c>
      <c r="B12" s="52"/>
      <c r="C12" s="7" t="s">
        <v>5</v>
      </c>
      <c r="D12" s="8">
        <v>25.2</v>
      </c>
      <c r="E12" s="19">
        <f>D12*H8</f>
        <v>3.528</v>
      </c>
      <c r="F12" s="35">
        <f aca="true" t="shared" si="0" ref="F12:F22">E12*20/100</f>
        <v>0.7056</v>
      </c>
      <c r="G12" s="13" t="s">
        <v>84</v>
      </c>
      <c r="H12" s="23">
        <v>0.14</v>
      </c>
      <c r="I12" s="4"/>
      <c r="J12" s="4"/>
      <c r="K12" s="4"/>
    </row>
    <row r="13" spans="1:11" ht="20.25">
      <c r="A13" s="53" t="s">
        <v>24</v>
      </c>
      <c r="B13" s="52"/>
      <c r="C13" s="7" t="s">
        <v>5</v>
      </c>
      <c r="D13" s="8">
        <v>136.8</v>
      </c>
      <c r="E13" s="19">
        <f>D13*H8</f>
        <v>19.152000000000005</v>
      </c>
      <c r="F13" s="35">
        <f t="shared" si="0"/>
        <v>3.830400000000001</v>
      </c>
      <c r="G13" s="13" t="s">
        <v>85</v>
      </c>
      <c r="H13" s="23"/>
      <c r="I13" s="4"/>
      <c r="J13" s="4"/>
      <c r="K13" s="4"/>
    </row>
    <row r="14" spans="1:11" ht="40.5" customHeight="1">
      <c r="A14" s="51" t="s">
        <v>61</v>
      </c>
      <c r="B14" s="52"/>
      <c r="C14" s="7" t="s">
        <v>5</v>
      </c>
      <c r="D14" s="25">
        <v>126</v>
      </c>
      <c r="E14" s="19">
        <f>D14*H8</f>
        <v>17.64</v>
      </c>
      <c r="F14" s="35">
        <f t="shared" si="0"/>
        <v>3.528</v>
      </c>
      <c r="G14" s="13" t="s">
        <v>86</v>
      </c>
      <c r="H14" s="23">
        <v>0.14</v>
      </c>
      <c r="I14" s="4"/>
      <c r="J14" s="4"/>
      <c r="K14" s="4"/>
    </row>
    <row r="15" spans="1:11" ht="20.25">
      <c r="A15" s="54" t="s">
        <v>25</v>
      </c>
      <c r="B15" s="55"/>
      <c r="C15" s="7" t="s">
        <v>5</v>
      </c>
      <c r="D15" s="25">
        <v>135</v>
      </c>
      <c r="E15" s="19">
        <f>D15*H8</f>
        <v>18.900000000000002</v>
      </c>
      <c r="F15" s="35">
        <f t="shared" si="0"/>
        <v>3.7800000000000007</v>
      </c>
      <c r="G15" s="13" t="s">
        <v>87</v>
      </c>
      <c r="H15" s="23">
        <v>0.14</v>
      </c>
      <c r="I15" s="4"/>
      <c r="J15" s="4"/>
      <c r="K15" s="4"/>
    </row>
    <row r="16" spans="1:11" ht="20.25">
      <c r="A16" s="53" t="s">
        <v>26</v>
      </c>
      <c r="B16" s="52"/>
      <c r="C16" s="7" t="s">
        <v>5</v>
      </c>
      <c r="D16" s="25">
        <v>30</v>
      </c>
      <c r="E16" s="19">
        <f>D16*H8</f>
        <v>4.2</v>
      </c>
      <c r="F16" s="35">
        <f t="shared" si="0"/>
        <v>0.84</v>
      </c>
      <c r="G16" s="13" t="s">
        <v>88</v>
      </c>
      <c r="H16" s="23">
        <v>0.14</v>
      </c>
      <c r="I16" s="4"/>
      <c r="J16" s="4"/>
      <c r="K16" s="4"/>
    </row>
    <row r="17" spans="1:11" ht="20.25">
      <c r="A17" s="53" t="s">
        <v>27</v>
      </c>
      <c r="B17" s="52"/>
      <c r="C17" s="7" t="s">
        <v>21</v>
      </c>
      <c r="D17" s="24">
        <v>16.8</v>
      </c>
      <c r="E17" s="19">
        <f>D17*H8</f>
        <v>2.3520000000000003</v>
      </c>
      <c r="F17" s="35">
        <f t="shared" si="0"/>
        <v>0.47040000000000004</v>
      </c>
      <c r="G17" s="13" t="s">
        <v>89</v>
      </c>
      <c r="H17" s="23">
        <v>0.14</v>
      </c>
      <c r="I17" s="4"/>
      <c r="J17" s="4"/>
      <c r="K17" s="4"/>
    </row>
    <row r="18" spans="1:11" ht="20.25">
      <c r="A18" s="53" t="s">
        <v>28</v>
      </c>
      <c r="B18" s="52"/>
      <c r="C18" s="7" t="s">
        <v>7</v>
      </c>
      <c r="D18" s="25">
        <v>156</v>
      </c>
      <c r="E18" s="19">
        <f>D18*H8</f>
        <v>21.840000000000003</v>
      </c>
      <c r="F18" s="35">
        <f t="shared" si="0"/>
        <v>4.368</v>
      </c>
      <c r="G18" s="13" t="s">
        <v>90</v>
      </c>
      <c r="H18" s="23"/>
      <c r="I18" s="4"/>
      <c r="J18" s="4"/>
      <c r="K18" s="4"/>
    </row>
    <row r="19" spans="1:11" ht="20.25">
      <c r="A19" s="53" t="s">
        <v>29</v>
      </c>
      <c r="B19" s="52"/>
      <c r="C19" s="9" t="s">
        <v>6</v>
      </c>
      <c r="D19" s="26">
        <v>51.6</v>
      </c>
      <c r="E19" s="19">
        <f>D19*H8</f>
        <v>7.224000000000001</v>
      </c>
      <c r="F19" s="35">
        <f t="shared" si="0"/>
        <v>1.4448</v>
      </c>
      <c r="G19" s="13" t="s">
        <v>91</v>
      </c>
      <c r="H19" s="23"/>
      <c r="I19" s="4"/>
      <c r="J19" s="4"/>
      <c r="K19" s="4"/>
    </row>
    <row r="20" spans="1:11" ht="20.25">
      <c r="A20" s="54" t="s">
        <v>30</v>
      </c>
      <c r="B20" s="55"/>
      <c r="C20" s="7" t="s">
        <v>5</v>
      </c>
      <c r="D20" s="11">
        <v>104.4</v>
      </c>
      <c r="E20" s="19">
        <f>D20*H8</f>
        <v>14.616000000000001</v>
      </c>
      <c r="F20" s="35">
        <f t="shared" si="0"/>
        <v>2.9232000000000005</v>
      </c>
      <c r="G20" s="13" t="s">
        <v>92</v>
      </c>
      <c r="H20" s="23"/>
      <c r="I20" s="4"/>
      <c r="J20" s="4"/>
      <c r="K20" s="4"/>
    </row>
    <row r="21" spans="1:11" ht="20.25">
      <c r="A21" s="53" t="s">
        <v>31</v>
      </c>
      <c r="B21" s="52"/>
      <c r="C21" s="7" t="s">
        <v>4</v>
      </c>
      <c r="D21" s="11">
        <v>49.2</v>
      </c>
      <c r="E21" s="19">
        <f>D21*H8</f>
        <v>6.888000000000001</v>
      </c>
      <c r="F21" s="35">
        <f t="shared" si="0"/>
        <v>1.3776000000000002</v>
      </c>
      <c r="G21" s="13" t="s">
        <v>93</v>
      </c>
      <c r="H21" s="23"/>
      <c r="I21" s="4"/>
      <c r="J21" s="4"/>
      <c r="K21" s="4"/>
    </row>
    <row r="22" spans="1:11" ht="36" customHeight="1">
      <c r="A22" s="56" t="s">
        <v>32</v>
      </c>
      <c r="B22" s="57"/>
      <c r="C22" s="7" t="s">
        <v>4</v>
      </c>
      <c r="D22" s="27">
        <v>216</v>
      </c>
      <c r="E22" s="19">
        <f>D22*H8</f>
        <v>30.240000000000002</v>
      </c>
      <c r="F22" s="35">
        <f t="shared" si="0"/>
        <v>6.048000000000001</v>
      </c>
      <c r="G22" s="13" t="s">
        <v>94</v>
      </c>
      <c r="H22" s="23"/>
      <c r="I22" s="4"/>
      <c r="J22" s="4"/>
      <c r="K22" s="4"/>
    </row>
    <row r="23" spans="1:11" ht="20.25" customHeight="1">
      <c r="A23" s="58" t="s">
        <v>3</v>
      </c>
      <c r="B23" s="59"/>
      <c r="C23" s="60" t="s">
        <v>5</v>
      </c>
      <c r="D23" s="61"/>
      <c r="E23" s="62"/>
      <c r="F23" s="62"/>
      <c r="G23" s="63"/>
      <c r="H23" s="4"/>
      <c r="I23" s="4"/>
      <c r="J23" s="4"/>
      <c r="K23" s="4"/>
    </row>
    <row r="24" spans="1:11" ht="20.25">
      <c r="A24" s="64" t="s">
        <v>34</v>
      </c>
      <c r="B24" s="65"/>
      <c r="C24" s="60"/>
      <c r="D24" s="27">
        <v>150</v>
      </c>
      <c r="E24" s="19">
        <f>D24*H8</f>
        <v>21.000000000000004</v>
      </c>
      <c r="F24" s="35">
        <f>E24*20/100</f>
        <v>4.2</v>
      </c>
      <c r="G24" s="13" t="s">
        <v>95</v>
      </c>
      <c r="H24" s="23"/>
      <c r="I24" s="4"/>
      <c r="J24" s="4"/>
      <c r="K24" s="4"/>
    </row>
    <row r="25" spans="1:11" ht="20.25">
      <c r="A25" s="64" t="s">
        <v>33</v>
      </c>
      <c r="B25" s="65"/>
      <c r="C25" s="60"/>
      <c r="D25" s="11">
        <v>34.8</v>
      </c>
      <c r="E25" s="19">
        <f>D25*H8</f>
        <v>4.872</v>
      </c>
      <c r="F25" s="35">
        <f>E25*20/100</f>
        <v>0.9743999999999999</v>
      </c>
      <c r="G25" s="13" t="s">
        <v>96</v>
      </c>
      <c r="H25" s="23"/>
      <c r="I25" s="4"/>
      <c r="J25" s="4"/>
      <c r="K25" s="4"/>
    </row>
    <row r="26" spans="1:11" ht="18" customHeight="1">
      <c r="A26" s="53" t="s">
        <v>43</v>
      </c>
      <c r="B26" s="52"/>
      <c r="C26" s="66" t="s">
        <v>20</v>
      </c>
      <c r="D26" s="69"/>
      <c r="E26" s="69"/>
      <c r="F26" s="7"/>
      <c r="G26" s="7"/>
      <c r="H26" s="4"/>
      <c r="I26" s="4"/>
      <c r="J26" s="4"/>
      <c r="K26" s="4"/>
    </row>
    <row r="27" spans="1:11" ht="20.25">
      <c r="A27" s="28" t="s">
        <v>35</v>
      </c>
      <c r="B27" s="10" t="s">
        <v>9</v>
      </c>
      <c r="C27" s="67"/>
      <c r="D27" s="24">
        <v>20.4</v>
      </c>
      <c r="E27" s="19">
        <f>D27*H8</f>
        <v>2.856</v>
      </c>
      <c r="F27" s="35">
        <f>E27*20/100</f>
        <v>0.5711999999999999</v>
      </c>
      <c r="G27" s="13" t="s">
        <v>97</v>
      </c>
      <c r="H27" s="23"/>
      <c r="I27" s="4"/>
      <c r="J27" s="4"/>
      <c r="K27" s="4"/>
    </row>
    <row r="28" spans="1:11" ht="20.25">
      <c r="A28" s="28" t="s">
        <v>36</v>
      </c>
      <c r="B28" s="10" t="s">
        <v>8</v>
      </c>
      <c r="C28" s="67"/>
      <c r="D28" s="24">
        <v>16.8</v>
      </c>
      <c r="E28" s="19">
        <f>D28*H8</f>
        <v>2.3520000000000003</v>
      </c>
      <c r="F28" s="35">
        <f aca="true" t="shared" si="1" ref="F28:F33">E28*20/100</f>
        <v>0.47040000000000004</v>
      </c>
      <c r="G28" s="13" t="s">
        <v>98</v>
      </c>
      <c r="H28" s="23"/>
      <c r="I28" s="4"/>
      <c r="J28" s="4"/>
      <c r="K28" s="4"/>
    </row>
    <row r="29" spans="1:11" ht="20.25">
      <c r="A29" s="28" t="s">
        <v>38</v>
      </c>
      <c r="B29" s="10" t="s">
        <v>39</v>
      </c>
      <c r="C29" s="67"/>
      <c r="D29" s="24">
        <v>13.2</v>
      </c>
      <c r="E29" s="19">
        <f>D29*H8</f>
        <v>1.848</v>
      </c>
      <c r="F29" s="35">
        <f t="shared" si="1"/>
        <v>0.3696</v>
      </c>
      <c r="G29" s="13" t="s">
        <v>99</v>
      </c>
      <c r="H29" s="23"/>
      <c r="I29" s="4"/>
      <c r="J29" s="4"/>
      <c r="K29" s="4"/>
    </row>
    <row r="30" spans="1:11" ht="20.25">
      <c r="A30" s="28" t="s">
        <v>37</v>
      </c>
      <c r="B30" s="10" t="s">
        <v>10</v>
      </c>
      <c r="C30" s="67"/>
      <c r="D30" s="8">
        <v>3</v>
      </c>
      <c r="E30" s="19">
        <f>D30*H8</f>
        <v>0.42000000000000004</v>
      </c>
      <c r="F30" s="35">
        <f t="shared" si="1"/>
        <v>0.084</v>
      </c>
      <c r="G30" s="13" t="s">
        <v>100</v>
      </c>
      <c r="H30" s="23"/>
      <c r="I30" s="4"/>
      <c r="J30" s="4"/>
      <c r="K30" s="4"/>
    </row>
    <row r="31" spans="1:11" ht="20.25">
      <c r="A31" s="28" t="s">
        <v>40</v>
      </c>
      <c r="B31" s="10" t="s">
        <v>11</v>
      </c>
      <c r="C31" s="67"/>
      <c r="D31" s="8">
        <v>17.4</v>
      </c>
      <c r="E31" s="19">
        <f>D31*H8</f>
        <v>2.436</v>
      </c>
      <c r="F31" s="35">
        <f t="shared" si="1"/>
        <v>0.48719999999999997</v>
      </c>
      <c r="G31" s="13" t="s">
        <v>101</v>
      </c>
      <c r="H31" s="23"/>
      <c r="I31" s="4"/>
      <c r="J31" s="4"/>
      <c r="K31" s="4"/>
    </row>
    <row r="32" spans="1:11" ht="20.25">
      <c r="A32" s="28" t="s">
        <v>41</v>
      </c>
      <c r="B32" s="10" t="s">
        <v>12</v>
      </c>
      <c r="C32" s="67"/>
      <c r="D32" s="8">
        <v>8.4</v>
      </c>
      <c r="E32" s="19">
        <f>D32*H8</f>
        <v>1.1760000000000002</v>
      </c>
      <c r="F32" s="35">
        <f t="shared" si="1"/>
        <v>0.23520000000000002</v>
      </c>
      <c r="G32" s="13" t="s">
        <v>102</v>
      </c>
      <c r="H32" s="23"/>
      <c r="I32" s="4"/>
      <c r="J32" s="4"/>
      <c r="K32" s="4"/>
    </row>
    <row r="33" spans="1:11" ht="20.25">
      <c r="A33" s="28" t="s">
        <v>42</v>
      </c>
      <c r="B33" s="10" t="s">
        <v>13</v>
      </c>
      <c r="C33" s="68"/>
      <c r="D33" s="8">
        <v>8.4</v>
      </c>
      <c r="E33" s="19">
        <f>D33*H8</f>
        <v>1.1760000000000002</v>
      </c>
      <c r="F33" s="35">
        <f t="shared" si="1"/>
        <v>0.23520000000000002</v>
      </c>
      <c r="G33" s="13" t="s">
        <v>103</v>
      </c>
      <c r="H33" s="23"/>
      <c r="I33" s="4"/>
      <c r="J33" s="4"/>
      <c r="K33" s="4"/>
    </row>
    <row r="34" spans="1:11" ht="38.25" customHeight="1">
      <c r="A34" s="70" t="s">
        <v>45</v>
      </c>
      <c r="B34" s="70"/>
      <c r="C34" s="9" t="s">
        <v>4</v>
      </c>
      <c r="D34" s="7">
        <v>30</v>
      </c>
      <c r="E34" s="20">
        <f>D34*H8</f>
        <v>4.2</v>
      </c>
      <c r="F34" s="20">
        <f>E34*20/100</f>
        <v>0.84</v>
      </c>
      <c r="G34" s="13" t="s">
        <v>104</v>
      </c>
      <c r="H34" s="23"/>
      <c r="I34" s="4"/>
      <c r="J34" s="4"/>
      <c r="K34" s="4"/>
    </row>
    <row r="35" spans="1:11" ht="20.25">
      <c r="A35" s="71" t="s">
        <v>60</v>
      </c>
      <c r="B35" s="71"/>
      <c r="C35" s="7" t="s">
        <v>15</v>
      </c>
      <c r="D35" s="7">
        <v>37.2</v>
      </c>
      <c r="E35" s="20">
        <f>D35*H8</f>
        <v>5.208000000000001</v>
      </c>
      <c r="F35" s="20">
        <f>E35*20/100</f>
        <v>1.0416000000000003</v>
      </c>
      <c r="G35" s="13" t="s">
        <v>105</v>
      </c>
      <c r="H35" s="23"/>
      <c r="I35" s="4"/>
      <c r="J35" s="4"/>
      <c r="K35" s="4"/>
    </row>
    <row r="36" spans="1:11" ht="39" customHeight="1">
      <c r="A36" s="72" t="s">
        <v>46</v>
      </c>
      <c r="B36" s="31" t="s">
        <v>56</v>
      </c>
      <c r="C36" s="74" t="s">
        <v>47</v>
      </c>
      <c r="D36" s="7">
        <v>8.8</v>
      </c>
      <c r="E36" s="20">
        <f>D36*H8</f>
        <v>1.2320000000000002</v>
      </c>
      <c r="F36" s="36">
        <f>E36*20/100</f>
        <v>0.24640000000000004</v>
      </c>
      <c r="G36" s="13" t="s">
        <v>106</v>
      </c>
      <c r="H36" s="23"/>
      <c r="I36" s="4"/>
      <c r="J36" s="4"/>
      <c r="K36" s="4"/>
    </row>
    <row r="37" spans="1:11" ht="30.75" customHeight="1">
      <c r="A37" s="73"/>
      <c r="B37" s="15" t="s">
        <v>57</v>
      </c>
      <c r="C37" s="75"/>
      <c r="D37" s="7">
        <v>4.2</v>
      </c>
      <c r="E37" s="20">
        <f>D37*H8</f>
        <v>0.5880000000000001</v>
      </c>
      <c r="F37" s="36">
        <f>E37*20/100</f>
        <v>0.11760000000000001</v>
      </c>
      <c r="G37" s="13" t="s">
        <v>107</v>
      </c>
      <c r="H37" s="23"/>
      <c r="I37" s="4"/>
      <c r="J37" s="4"/>
      <c r="K37" s="4"/>
    </row>
    <row r="38" spans="1:11" ht="20.25" customHeight="1">
      <c r="A38" s="76" t="s">
        <v>48</v>
      </c>
      <c r="B38" s="77"/>
      <c r="C38" s="77"/>
      <c r="D38" s="77"/>
      <c r="E38" s="77"/>
      <c r="F38" s="77"/>
      <c r="G38" s="78"/>
      <c r="H38" s="23"/>
      <c r="I38" s="4"/>
      <c r="J38" s="4"/>
      <c r="K38" s="4"/>
    </row>
    <row r="39" spans="1:11" ht="20.25">
      <c r="A39" s="79" t="s">
        <v>51</v>
      </c>
      <c r="B39" s="80"/>
      <c r="C39" s="66" t="s">
        <v>14</v>
      </c>
      <c r="D39" s="7">
        <v>45.6</v>
      </c>
      <c r="E39" s="20">
        <f>D39*H8</f>
        <v>6.384000000000001</v>
      </c>
      <c r="F39" s="36">
        <f aca="true" t="shared" si="2" ref="F39:F45">E39*20/100</f>
        <v>1.2768000000000002</v>
      </c>
      <c r="G39" s="13" t="s">
        <v>108</v>
      </c>
      <c r="H39" s="23"/>
      <c r="I39" s="4"/>
      <c r="J39" s="4"/>
      <c r="K39" s="4"/>
    </row>
    <row r="40" spans="1:11" ht="20.25">
      <c r="A40" s="79" t="s">
        <v>49</v>
      </c>
      <c r="B40" s="80"/>
      <c r="C40" s="67"/>
      <c r="D40" s="7">
        <v>29.4</v>
      </c>
      <c r="E40" s="20">
        <f>D40*H8</f>
        <v>4.1160000000000005</v>
      </c>
      <c r="F40" s="36">
        <f t="shared" si="2"/>
        <v>0.8232</v>
      </c>
      <c r="G40" s="13" t="s">
        <v>109</v>
      </c>
      <c r="H40" s="23"/>
      <c r="I40" s="4"/>
      <c r="J40" s="4"/>
      <c r="K40" s="4"/>
    </row>
    <row r="41" spans="1:11" ht="20.25">
      <c r="A41" s="79" t="s">
        <v>50</v>
      </c>
      <c r="B41" s="80"/>
      <c r="C41" s="67"/>
      <c r="D41" s="7">
        <v>22.8</v>
      </c>
      <c r="E41" s="20">
        <f>D41*H8</f>
        <v>3.1920000000000006</v>
      </c>
      <c r="F41" s="36">
        <f t="shared" si="2"/>
        <v>0.6384000000000001</v>
      </c>
      <c r="G41" s="13" t="s">
        <v>110</v>
      </c>
      <c r="H41" s="23"/>
      <c r="I41" s="4"/>
      <c r="J41" s="4"/>
      <c r="K41" s="4"/>
    </row>
    <row r="42" spans="1:11" ht="20.25">
      <c r="A42" s="37"/>
      <c r="B42" s="39" t="s">
        <v>116</v>
      </c>
      <c r="C42" s="67"/>
      <c r="D42" s="7">
        <v>6.6</v>
      </c>
      <c r="E42" s="20">
        <f>D42*H7</f>
        <v>0.924</v>
      </c>
      <c r="F42" s="36">
        <f t="shared" si="2"/>
        <v>0.1848</v>
      </c>
      <c r="G42" s="13" t="s">
        <v>118</v>
      </c>
      <c r="H42" s="23"/>
      <c r="I42" s="4"/>
      <c r="J42" s="4"/>
      <c r="K42" s="4"/>
    </row>
    <row r="43" spans="1:11" ht="20.25">
      <c r="A43" s="79" t="s">
        <v>117</v>
      </c>
      <c r="B43" s="80"/>
      <c r="C43" s="68"/>
      <c r="D43" s="7">
        <v>4.2</v>
      </c>
      <c r="E43" s="20">
        <f>D43*H8</f>
        <v>0.5880000000000001</v>
      </c>
      <c r="F43" s="36">
        <f t="shared" si="2"/>
        <v>0.11760000000000001</v>
      </c>
      <c r="G43" s="13" t="s">
        <v>119</v>
      </c>
      <c r="H43" s="23"/>
      <c r="I43" s="4"/>
      <c r="J43" s="4"/>
      <c r="K43" s="4"/>
    </row>
    <row r="44" spans="1:11" ht="37.5">
      <c r="A44" s="82" t="s">
        <v>76</v>
      </c>
      <c r="B44" s="33" t="s">
        <v>77</v>
      </c>
      <c r="C44" s="66" t="s">
        <v>75</v>
      </c>
      <c r="D44" s="7">
        <v>48.6</v>
      </c>
      <c r="E44" s="20">
        <f>D44*H8</f>
        <v>6.804000000000001</v>
      </c>
      <c r="F44" s="36">
        <f t="shared" si="2"/>
        <v>1.3608000000000002</v>
      </c>
      <c r="G44" s="13" t="s">
        <v>111</v>
      </c>
      <c r="H44" s="23"/>
      <c r="I44" s="4"/>
      <c r="J44" s="4"/>
      <c r="K44" s="4"/>
    </row>
    <row r="45" spans="1:11" ht="20.25">
      <c r="A45" s="83"/>
      <c r="B45" s="33" t="s">
        <v>78</v>
      </c>
      <c r="C45" s="84"/>
      <c r="D45" s="7">
        <v>67.8</v>
      </c>
      <c r="E45" s="20">
        <f>D45*H8</f>
        <v>9.492</v>
      </c>
      <c r="F45" s="36">
        <f t="shared" si="2"/>
        <v>1.8984000000000003</v>
      </c>
      <c r="G45" s="13" t="s">
        <v>112</v>
      </c>
      <c r="H45" s="23"/>
      <c r="I45" s="4"/>
      <c r="J45" s="4"/>
      <c r="K45" s="4"/>
    </row>
    <row r="46" spans="1:11" ht="58.5" customHeight="1">
      <c r="A46" s="87" t="s">
        <v>113</v>
      </c>
      <c r="B46" s="22" t="s">
        <v>58</v>
      </c>
      <c r="C46" s="66" t="s">
        <v>14</v>
      </c>
      <c r="D46" s="7">
        <v>59.4</v>
      </c>
      <c r="E46" s="20">
        <f>D46*H9</f>
        <v>8.316</v>
      </c>
      <c r="F46" s="36">
        <v>0</v>
      </c>
      <c r="G46" s="13" t="s">
        <v>122</v>
      </c>
      <c r="H46" s="23"/>
      <c r="I46" s="4"/>
      <c r="J46" s="4"/>
      <c r="K46" s="4"/>
    </row>
    <row r="47" spans="1:11" ht="20.25">
      <c r="A47" s="88"/>
      <c r="B47" s="22" t="s">
        <v>63</v>
      </c>
      <c r="C47" s="67"/>
      <c r="D47" s="7">
        <v>74.4</v>
      </c>
      <c r="E47" s="20">
        <f>D47*H10</f>
        <v>10.416000000000002</v>
      </c>
      <c r="F47" s="36">
        <v>0</v>
      </c>
      <c r="G47" s="13" t="s">
        <v>123</v>
      </c>
      <c r="H47" s="23"/>
      <c r="I47" s="4"/>
      <c r="J47" s="4"/>
      <c r="K47" s="4"/>
    </row>
    <row r="48" spans="1:11" ht="78">
      <c r="A48" s="88"/>
      <c r="B48" s="22" t="s">
        <v>59</v>
      </c>
      <c r="C48" s="67"/>
      <c r="D48" s="7">
        <v>63.6</v>
      </c>
      <c r="E48" s="20">
        <f>D48*H11</f>
        <v>8.904000000000002</v>
      </c>
      <c r="F48" s="36">
        <v>0</v>
      </c>
      <c r="G48" s="13" t="s">
        <v>124</v>
      </c>
      <c r="H48" s="23"/>
      <c r="I48" s="4"/>
      <c r="J48" s="4"/>
      <c r="K48" s="4"/>
    </row>
    <row r="49" spans="1:11" ht="20.25">
      <c r="A49" s="89"/>
      <c r="B49" s="22" t="s">
        <v>64</v>
      </c>
      <c r="C49" s="68"/>
      <c r="D49" s="7">
        <v>88.8</v>
      </c>
      <c r="E49" s="20">
        <f>D49*H12</f>
        <v>12.432</v>
      </c>
      <c r="F49" s="36">
        <v>0</v>
      </c>
      <c r="G49" s="13" t="s">
        <v>125</v>
      </c>
      <c r="H49" s="23"/>
      <c r="I49" s="4"/>
      <c r="J49" s="4"/>
      <c r="K49" s="4"/>
    </row>
    <row r="50" spans="1:11" ht="19.5" customHeight="1">
      <c r="A50" s="90" t="s">
        <v>52</v>
      </c>
      <c r="B50" s="90"/>
      <c r="C50" s="60" t="s">
        <v>16</v>
      </c>
      <c r="D50" s="21"/>
      <c r="E50" s="20"/>
      <c r="F50" s="36"/>
      <c r="G50" s="13"/>
      <c r="H50" s="23"/>
      <c r="I50" s="4"/>
      <c r="J50" s="4"/>
      <c r="K50" s="4"/>
    </row>
    <row r="51" spans="1:11" ht="20.25">
      <c r="A51" s="92" t="s">
        <v>53</v>
      </c>
      <c r="B51" s="92"/>
      <c r="C51" s="60"/>
      <c r="D51" s="7">
        <v>28.2</v>
      </c>
      <c r="E51" s="20">
        <f>D51*H14</f>
        <v>3.9480000000000004</v>
      </c>
      <c r="F51" s="36">
        <v>0</v>
      </c>
      <c r="G51" s="13" t="s">
        <v>126</v>
      </c>
      <c r="H51" s="23"/>
      <c r="I51" s="4"/>
      <c r="J51" s="4"/>
      <c r="K51" s="4"/>
    </row>
    <row r="52" spans="1:11" ht="20.25">
      <c r="A52" s="92" t="s">
        <v>54</v>
      </c>
      <c r="B52" s="92"/>
      <c r="C52" s="60"/>
      <c r="D52" s="7">
        <v>44.4</v>
      </c>
      <c r="E52" s="20">
        <f>D52*H15</f>
        <v>6.216</v>
      </c>
      <c r="F52" s="36">
        <v>0</v>
      </c>
      <c r="G52" s="13" t="s">
        <v>127</v>
      </c>
      <c r="H52" s="23"/>
      <c r="I52" s="4"/>
      <c r="J52" s="4"/>
      <c r="K52" s="4"/>
    </row>
    <row r="53" spans="1:11" ht="20.25">
      <c r="A53" s="92" t="s">
        <v>55</v>
      </c>
      <c r="B53" s="92"/>
      <c r="C53" s="60"/>
      <c r="D53" s="7">
        <v>90</v>
      </c>
      <c r="E53" s="20">
        <f>D53*H16</f>
        <v>12.600000000000001</v>
      </c>
      <c r="F53" s="36">
        <v>0</v>
      </c>
      <c r="G53" s="13" t="s">
        <v>128</v>
      </c>
      <c r="H53" s="23"/>
      <c r="I53" s="4"/>
      <c r="J53" s="4"/>
      <c r="K53" s="4"/>
    </row>
    <row r="54" spans="1:11" ht="78">
      <c r="A54" s="53" t="s">
        <v>62</v>
      </c>
      <c r="B54" s="52"/>
      <c r="C54" s="7" t="s">
        <v>44</v>
      </c>
      <c r="D54" s="11">
        <v>112.8</v>
      </c>
      <c r="E54" s="20">
        <f>D54*H17</f>
        <v>15.792000000000002</v>
      </c>
      <c r="F54" s="36">
        <v>0</v>
      </c>
      <c r="G54" s="13" t="s">
        <v>129</v>
      </c>
      <c r="H54" s="23"/>
      <c r="I54" s="4"/>
      <c r="J54" s="4"/>
      <c r="K54" s="4"/>
    </row>
    <row r="55" spans="1:11" ht="39">
      <c r="A55" s="92" t="s">
        <v>65</v>
      </c>
      <c r="B55" s="92"/>
      <c r="C55" s="7" t="s">
        <v>67</v>
      </c>
      <c r="D55" s="32" t="s">
        <v>68</v>
      </c>
      <c r="E55" s="29">
        <f>8.4*1.5</f>
        <v>12.600000000000001</v>
      </c>
      <c r="F55" s="36">
        <v>0</v>
      </c>
      <c r="G55" s="13" t="s">
        <v>128</v>
      </c>
      <c r="H55" s="23"/>
      <c r="I55" s="4"/>
      <c r="J55" s="4"/>
      <c r="K55" s="4"/>
    </row>
    <row r="56" spans="1:11" ht="39">
      <c r="A56" s="92" t="s">
        <v>66</v>
      </c>
      <c r="B56" s="92"/>
      <c r="C56" s="7" t="s">
        <v>67</v>
      </c>
      <c r="D56" s="32" t="s">
        <v>69</v>
      </c>
      <c r="E56" s="29">
        <f>8.4*0.5</f>
        <v>4.2</v>
      </c>
      <c r="F56" s="36">
        <v>0</v>
      </c>
      <c r="G56" s="13" t="s">
        <v>130</v>
      </c>
      <c r="H56" s="23"/>
      <c r="I56" s="4"/>
      <c r="J56" s="4"/>
      <c r="K56" s="4"/>
    </row>
    <row r="57" spans="1:11" ht="39">
      <c r="A57" s="92" t="s">
        <v>70</v>
      </c>
      <c r="B57" s="92"/>
      <c r="C57" s="7" t="s">
        <v>67</v>
      </c>
      <c r="D57" s="32" t="s">
        <v>72</v>
      </c>
      <c r="E57" s="29">
        <f>8.4*0.33</f>
        <v>2.7720000000000002</v>
      </c>
      <c r="F57" s="36">
        <v>0</v>
      </c>
      <c r="G57" s="13" t="s">
        <v>131</v>
      </c>
      <c r="H57" s="23"/>
      <c r="I57" s="4"/>
      <c r="J57" s="4"/>
      <c r="K57" s="4"/>
    </row>
    <row r="58" spans="1:11" ht="37.5" customHeight="1">
      <c r="A58" s="92" t="s">
        <v>71</v>
      </c>
      <c r="B58" s="92"/>
      <c r="C58" s="7" t="s">
        <v>67</v>
      </c>
      <c r="D58" s="32" t="s">
        <v>73</v>
      </c>
      <c r="E58" s="29">
        <f>8.4*0.58</f>
        <v>4.872</v>
      </c>
      <c r="F58" s="36">
        <v>0</v>
      </c>
      <c r="G58" s="13" t="s">
        <v>132</v>
      </c>
      <c r="H58" s="23"/>
      <c r="I58" s="4"/>
      <c r="J58" s="4"/>
      <c r="K58" s="4"/>
    </row>
    <row r="59" spans="1:11" ht="20.25" hidden="1">
      <c r="A59" s="40"/>
      <c r="B59" s="41"/>
      <c r="C59" s="38"/>
      <c r="D59" s="7"/>
      <c r="E59" s="20"/>
      <c r="F59" s="36"/>
      <c r="G59" s="13"/>
      <c r="H59" s="23"/>
      <c r="I59" s="4"/>
      <c r="J59" s="4"/>
      <c r="K59" s="4"/>
    </row>
    <row r="60" spans="1:11" ht="20.25" hidden="1">
      <c r="A60" s="40"/>
      <c r="B60" s="41"/>
      <c r="C60" s="38"/>
      <c r="D60" s="7"/>
      <c r="E60" s="20"/>
      <c r="F60" s="36"/>
      <c r="G60" s="13"/>
      <c r="H60" s="23"/>
      <c r="I60" s="4"/>
      <c r="J60" s="4"/>
      <c r="K60" s="4"/>
    </row>
    <row r="61" spans="1:11" ht="16.5" customHeight="1">
      <c r="A61" s="85"/>
      <c r="B61" s="85"/>
      <c r="C61" s="7"/>
      <c r="D61" s="7"/>
      <c r="E61" s="20"/>
      <c r="F61" s="36"/>
      <c r="G61" s="13"/>
      <c r="H61" s="23"/>
      <c r="I61" s="4"/>
      <c r="J61" s="4"/>
      <c r="K61" s="4"/>
    </row>
    <row r="62" spans="1:11" ht="25.5" customHeight="1" hidden="1">
      <c r="A62" s="82"/>
      <c r="B62" s="33"/>
      <c r="C62" s="66"/>
      <c r="D62" s="7"/>
      <c r="E62" s="20"/>
      <c r="F62" s="20"/>
      <c r="G62" s="13"/>
      <c r="H62" s="4"/>
      <c r="I62" s="4"/>
      <c r="J62" s="4"/>
      <c r="K62" s="4"/>
    </row>
    <row r="63" spans="1:11" ht="24.75" customHeight="1" hidden="1">
      <c r="A63" s="83"/>
      <c r="B63" s="33"/>
      <c r="C63" s="84"/>
      <c r="D63" s="7"/>
      <c r="E63" s="20"/>
      <c r="F63" s="20"/>
      <c r="G63" s="13"/>
      <c r="H63" s="4"/>
      <c r="I63" s="4"/>
      <c r="J63" s="4"/>
      <c r="K63" s="4"/>
    </row>
    <row r="64" spans="1:8" ht="27.75" customHeight="1">
      <c r="A64" s="86" t="str">
        <f>'[1]мотокоса 01.07'!$A$20</f>
        <v>Письмо комитета по труду, занятости и социальной защите от 
03.06.2016 № 01-68-02-02/301 " Об установлении стоимости тарифа на социальные услуги". </v>
      </c>
      <c r="B64" s="86"/>
      <c r="C64" s="86"/>
      <c r="D64" s="86"/>
      <c r="E64" s="86"/>
      <c r="F64" s="86"/>
      <c r="G64" s="86"/>
      <c r="H64" s="6"/>
    </row>
    <row r="65" spans="1:8" ht="32.25" customHeight="1">
      <c r="A65" s="93" t="str">
        <f>'[1]мотокоса 01.07'!$A$21</f>
        <v>Пост.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населения"</v>
      </c>
      <c r="B65" s="93"/>
      <c r="C65" s="93"/>
      <c r="D65" s="93"/>
      <c r="E65" s="93"/>
      <c r="F65" s="93"/>
      <c r="G65" s="93"/>
      <c r="H65" s="6"/>
    </row>
    <row r="66" spans="1:8" ht="19.5" customHeight="1" hidden="1">
      <c r="A66" s="91"/>
      <c r="B66" s="91"/>
      <c r="C66" s="91"/>
      <c r="D66" s="91"/>
      <c r="E66" s="91"/>
      <c r="F66" s="91"/>
      <c r="G66" s="91"/>
      <c r="H66" s="6"/>
    </row>
    <row r="67" spans="1:8" ht="19.5" customHeight="1">
      <c r="A67" s="91"/>
      <c r="B67" s="91"/>
      <c r="C67" s="91"/>
      <c r="D67" s="91"/>
      <c r="E67" s="91"/>
      <c r="F67" s="91"/>
      <c r="G67" s="91"/>
      <c r="H67" s="6"/>
    </row>
    <row r="68" spans="1:8" ht="18">
      <c r="A68" s="81" t="s">
        <v>81</v>
      </c>
      <c r="B68" s="81"/>
      <c r="C68" s="81"/>
      <c r="D68" s="81"/>
      <c r="E68" s="81"/>
      <c r="F68" s="81"/>
      <c r="G68" s="81"/>
      <c r="H68" s="81"/>
    </row>
    <row r="69" spans="1:8" ht="18">
      <c r="A69" s="16"/>
      <c r="B69" s="16"/>
      <c r="C69" s="16"/>
      <c r="D69" s="16"/>
      <c r="E69" s="16"/>
      <c r="F69" s="16"/>
      <c r="G69" s="16"/>
      <c r="H69" s="16"/>
    </row>
    <row r="70" spans="1:8" ht="18">
      <c r="A70" s="81" t="s">
        <v>79</v>
      </c>
      <c r="B70" s="81"/>
      <c r="C70" s="81"/>
      <c r="D70" s="81"/>
      <c r="E70" s="81"/>
      <c r="F70" s="81"/>
      <c r="G70" s="81"/>
      <c r="H70" s="6"/>
    </row>
    <row r="71" spans="1:7" ht="15">
      <c r="A71" s="5"/>
      <c r="B71" s="5"/>
      <c r="C71" s="5"/>
      <c r="D71" s="5"/>
      <c r="E71" s="5"/>
      <c r="F71" s="5"/>
      <c r="G71" s="5"/>
    </row>
  </sheetData>
  <sheetProtection/>
  <mergeCells count="63">
    <mergeCell ref="A52:B52"/>
    <mergeCell ref="A53:B53"/>
    <mergeCell ref="C50:C53"/>
    <mergeCell ref="A51:B51"/>
    <mergeCell ref="A65:G65"/>
    <mergeCell ref="A66:G66"/>
    <mergeCell ref="A67:G67"/>
    <mergeCell ref="A68:H68"/>
    <mergeCell ref="A54:B54"/>
    <mergeCell ref="A55:B55"/>
    <mergeCell ref="A56:B56"/>
    <mergeCell ref="A57:B57"/>
    <mergeCell ref="A58:B58"/>
    <mergeCell ref="A70:G70"/>
    <mergeCell ref="A44:A45"/>
    <mergeCell ref="C44:C45"/>
    <mergeCell ref="A61:B61"/>
    <mergeCell ref="A62:A63"/>
    <mergeCell ref="C62:C63"/>
    <mergeCell ref="A64:G64"/>
    <mergeCell ref="A46:A49"/>
    <mergeCell ref="C46:C49"/>
    <mergeCell ref="A50:B50"/>
    <mergeCell ref="A38:G38"/>
    <mergeCell ref="A39:B39"/>
    <mergeCell ref="C39:C43"/>
    <mergeCell ref="A40:B40"/>
    <mergeCell ref="A41:B41"/>
    <mergeCell ref="A43:B43"/>
    <mergeCell ref="A26:B26"/>
    <mergeCell ref="C26:C33"/>
    <mergeCell ref="D26:E26"/>
    <mergeCell ref="A34:B34"/>
    <mergeCell ref="A35:B35"/>
    <mergeCell ref="A36:A37"/>
    <mergeCell ref="C36:C37"/>
    <mergeCell ref="A20:B20"/>
    <mergeCell ref="A21:B21"/>
    <mergeCell ref="A22:B22"/>
    <mergeCell ref="A23:B23"/>
    <mergeCell ref="C23:C25"/>
    <mergeCell ref="D23:G23"/>
    <mergeCell ref="A24:B24"/>
    <mergeCell ref="A25:B25"/>
    <mergeCell ref="A14:B14"/>
    <mergeCell ref="A15:B15"/>
    <mergeCell ref="A16:B16"/>
    <mergeCell ref="A17:B17"/>
    <mergeCell ref="A18:B18"/>
    <mergeCell ref="A19:B19"/>
    <mergeCell ref="A8:E8"/>
    <mergeCell ref="A9:B9"/>
    <mergeCell ref="A10:B10"/>
    <mergeCell ref="A11:B11"/>
    <mergeCell ref="A12:B12"/>
    <mergeCell ref="A13:B13"/>
    <mergeCell ref="A1:G1"/>
    <mergeCell ref="A2:G2"/>
    <mergeCell ref="A4:G4"/>
    <mergeCell ref="A5:G5"/>
    <mergeCell ref="A6:G6"/>
    <mergeCell ref="A7:G7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63" r:id="rId3"/>
  <rowBreaks count="1" manualBreakCount="1">
    <brk id="4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petrushenko.e</dc:creator>
  <cp:keywords/>
  <dc:description/>
  <cp:lastModifiedBy>tipografiya</cp:lastModifiedBy>
  <cp:lastPrinted>2023-03-17T11:33:58Z</cp:lastPrinted>
  <dcterms:created xsi:type="dcterms:W3CDTF">2016-06-03T08:43:40Z</dcterms:created>
  <dcterms:modified xsi:type="dcterms:W3CDTF">2023-03-22T09:01:49Z</dcterms:modified>
  <cp:category/>
  <cp:version/>
  <cp:contentType/>
  <cp:contentStatus/>
</cp:coreProperties>
</file>